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5" yWindow="540" windowWidth="8880" windowHeight="11580" tabRatio="938" activeTab="4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</sheets>
  <calcPr calcId="145621"/>
</workbook>
</file>

<file path=xl/calcChain.xml><?xml version="1.0" encoding="utf-8"?>
<calcChain xmlns="http://schemas.openxmlformats.org/spreadsheetml/2006/main">
  <c r="C14" i="15" l="1"/>
  <c r="D145" i="10" l="1"/>
  <c r="D145" i="14"/>
  <c r="D145" i="15"/>
  <c r="E43" i="15" l="1"/>
  <c r="F36" i="15"/>
  <c r="E36" i="15"/>
  <c r="E35" i="15" s="1"/>
  <c r="D137" i="14" l="1"/>
  <c r="D109" i="15"/>
  <c r="D106" i="15"/>
  <c r="D105" i="15"/>
  <c r="D104" i="15"/>
  <c r="D103" i="15"/>
  <c r="D102" i="15"/>
  <c r="D101" i="15"/>
  <c r="D100" i="15"/>
  <c r="D99" i="15"/>
  <c r="G91" i="10" l="1"/>
  <c r="G90" i="10"/>
  <c r="G89" i="10"/>
  <c r="G88" i="10" s="1"/>
  <c r="F88" i="10"/>
  <c r="E88" i="10"/>
  <c r="D88" i="10"/>
  <c r="D80" i="10" s="1"/>
  <c r="G87" i="10"/>
  <c r="G86" i="10"/>
  <c r="G85" i="10"/>
  <c r="G84" i="10"/>
  <c r="G83" i="10"/>
  <c r="G82" i="10"/>
  <c r="F81" i="10"/>
  <c r="E81" i="10"/>
  <c r="D81" i="10"/>
  <c r="F80" i="10"/>
  <c r="G76" i="10"/>
  <c r="G75" i="10"/>
  <c r="G74" i="10"/>
  <c r="F73" i="10"/>
  <c r="E73" i="10"/>
  <c r="D73" i="10"/>
  <c r="G72" i="10"/>
  <c r="G71" i="10"/>
  <c r="G70" i="10"/>
  <c r="G69" i="10"/>
  <c r="G68" i="10"/>
  <c r="G67" i="10"/>
  <c r="F66" i="10"/>
  <c r="E66" i="10"/>
  <c r="E65" i="10" s="1"/>
  <c r="D66" i="10"/>
  <c r="F65" i="10"/>
  <c r="G61" i="10"/>
  <c r="G60" i="10"/>
  <c r="G59" i="10"/>
  <c r="G58" i="10" s="1"/>
  <c r="F58" i="10"/>
  <c r="E58" i="10"/>
  <c r="D58" i="10"/>
  <c r="G57" i="10"/>
  <c r="G56" i="10"/>
  <c r="G55" i="10"/>
  <c r="G54" i="10"/>
  <c r="G53" i="10"/>
  <c r="G52" i="10"/>
  <c r="G51" i="10"/>
  <c r="F51" i="10"/>
  <c r="E51" i="10"/>
  <c r="E50" i="10" s="1"/>
  <c r="D51" i="10"/>
  <c r="F50" i="10"/>
  <c r="D50" i="10"/>
  <c r="G46" i="10"/>
  <c r="G45" i="10"/>
  <c r="G44" i="10"/>
  <c r="F43" i="10"/>
  <c r="F35" i="10" s="1"/>
  <c r="E43" i="10"/>
  <c r="D43" i="10"/>
  <c r="D35" i="10" s="1"/>
  <c r="G42" i="10"/>
  <c r="G41" i="10"/>
  <c r="G40" i="10"/>
  <c r="G39" i="10"/>
  <c r="G38" i="10"/>
  <c r="G37" i="10"/>
  <c r="G36" i="10"/>
  <c r="F36" i="10"/>
  <c r="E36" i="10"/>
  <c r="D36" i="10"/>
  <c r="E35" i="10"/>
  <c r="G91" i="14"/>
  <c r="G90" i="14"/>
  <c r="G89" i="14"/>
  <c r="G88" i="14" s="1"/>
  <c r="F88" i="14"/>
  <c r="E88" i="14"/>
  <c r="D88" i="14"/>
  <c r="G87" i="14"/>
  <c r="G86" i="14"/>
  <c r="G85" i="14"/>
  <c r="G84" i="14"/>
  <c r="G83" i="14"/>
  <c r="G82" i="14"/>
  <c r="G81" i="14"/>
  <c r="F81" i="14"/>
  <c r="E81" i="14"/>
  <c r="D81" i="14"/>
  <c r="F80" i="14"/>
  <c r="D80" i="14"/>
  <c r="G76" i="14"/>
  <c r="G75" i="14"/>
  <c r="G74" i="14"/>
  <c r="F73" i="14"/>
  <c r="E73" i="14"/>
  <c r="D73" i="14"/>
  <c r="G72" i="14"/>
  <c r="G71" i="14"/>
  <c r="G70" i="14"/>
  <c r="G69" i="14"/>
  <c r="G68" i="14"/>
  <c r="G67" i="14"/>
  <c r="F66" i="14"/>
  <c r="F65" i="14" s="1"/>
  <c r="E66" i="14"/>
  <c r="D66" i="14"/>
  <c r="D65" i="14" s="1"/>
  <c r="E65" i="14"/>
  <c r="G61" i="14"/>
  <c r="G60" i="14"/>
  <c r="G59" i="14"/>
  <c r="F58" i="14"/>
  <c r="E58" i="14"/>
  <c r="D58" i="14"/>
  <c r="G57" i="14"/>
  <c r="G56" i="14"/>
  <c r="G55" i="14"/>
  <c r="G54" i="14"/>
  <c r="G53" i="14"/>
  <c r="G52" i="14"/>
  <c r="G51" i="14" s="1"/>
  <c r="F51" i="14"/>
  <c r="E51" i="14"/>
  <c r="D51" i="14"/>
  <c r="D50" i="14" s="1"/>
  <c r="G46" i="14"/>
  <c r="G45" i="14"/>
  <c r="G44" i="14"/>
  <c r="F43" i="14"/>
  <c r="E43" i="14"/>
  <c r="D43" i="14"/>
  <c r="D35" i="14" s="1"/>
  <c r="G42" i="14"/>
  <c r="G41" i="14"/>
  <c r="G40" i="14"/>
  <c r="G39" i="14"/>
  <c r="G38" i="14"/>
  <c r="G37" i="14"/>
  <c r="G36" i="14" s="1"/>
  <c r="F36" i="14"/>
  <c r="E36" i="14"/>
  <c r="D36" i="14"/>
  <c r="E35" i="14"/>
  <c r="G91" i="15"/>
  <c r="G90" i="15"/>
  <c r="G89" i="15"/>
  <c r="F88" i="15"/>
  <c r="E88" i="15"/>
  <c r="D88" i="15"/>
  <c r="G87" i="15"/>
  <c r="G86" i="15"/>
  <c r="G85" i="15"/>
  <c r="G84" i="15"/>
  <c r="G83" i="15"/>
  <c r="G82" i="15"/>
  <c r="F81" i="15"/>
  <c r="E81" i="15"/>
  <c r="D81" i="15"/>
  <c r="G76" i="15"/>
  <c r="G75" i="15"/>
  <c r="G74" i="15"/>
  <c r="F73" i="15"/>
  <c r="E73" i="15"/>
  <c r="D73" i="15"/>
  <c r="G72" i="15"/>
  <c r="G71" i="15"/>
  <c r="G70" i="15"/>
  <c r="G69" i="15"/>
  <c r="G68" i="15"/>
  <c r="G67" i="15"/>
  <c r="F66" i="15"/>
  <c r="F65" i="15" s="1"/>
  <c r="E66" i="15"/>
  <c r="D66" i="15"/>
  <c r="G61" i="15"/>
  <c r="G60" i="15"/>
  <c r="G59" i="15"/>
  <c r="F58" i="15"/>
  <c r="E58" i="15"/>
  <c r="D58" i="15"/>
  <c r="G57" i="15"/>
  <c r="G56" i="15"/>
  <c r="G55" i="15"/>
  <c r="G54" i="15"/>
  <c r="G53" i="15"/>
  <c r="G52" i="15"/>
  <c r="F51" i="15"/>
  <c r="E51" i="15"/>
  <c r="D51" i="15"/>
  <c r="F50" i="15"/>
  <c r="E80" i="10" l="1"/>
  <c r="G81" i="10"/>
  <c r="G80" i="10" s="1"/>
  <c r="G73" i="10"/>
  <c r="D65" i="10"/>
  <c r="G66" i="10"/>
  <c r="G65" i="10" s="1"/>
  <c r="G50" i="10"/>
  <c r="G43" i="10"/>
  <c r="G35" i="10" s="1"/>
  <c r="G66" i="15"/>
  <c r="F80" i="15"/>
  <c r="G88" i="15"/>
  <c r="F35" i="14"/>
  <c r="G43" i="14"/>
  <c r="G35" i="14" s="1"/>
  <c r="E50" i="14"/>
  <c r="F50" i="14"/>
  <c r="G58" i="14"/>
  <c r="G50" i="14" s="1"/>
  <c r="G66" i="14"/>
  <c r="G73" i="14"/>
  <c r="E80" i="14"/>
  <c r="G80" i="14"/>
  <c r="D50" i="15"/>
  <c r="G51" i="15"/>
  <c r="G58" i="15"/>
  <c r="G81" i="15"/>
  <c r="D80" i="15"/>
  <c r="E80" i="15"/>
  <c r="D65" i="15"/>
  <c r="E65" i="15"/>
  <c r="G73" i="15"/>
  <c r="G65" i="15" s="1"/>
  <c r="E50" i="15"/>
  <c r="H98" i="15"/>
  <c r="H118" i="10"/>
  <c r="H116" i="10"/>
  <c r="H109" i="10"/>
  <c r="H104" i="10"/>
  <c r="H103" i="10" s="1"/>
  <c r="H98" i="10"/>
  <c r="D99" i="10"/>
  <c r="D100" i="10"/>
  <c r="D101" i="10"/>
  <c r="D102" i="10"/>
  <c r="D105" i="10"/>
  <c r="D106" i="10"/>
  <c r="D107" i="10"/>
  <c r="D108" i="10"/>
  <c r="D110" i="10"/>
  <c r="D111" i="10"/>
  <c r="D112" i="10"/>
  <c r="D113" i="10"/>
  <c r="D114" i="10"/>
  <c r="D115" i="10"/>
  <c r="D117" i="10"/>
  <c r="D119" i="10"/>
  <c r="D120" i="10"/>
  <c r="D121" i="10"/>
  <c r="D122" i="10"/>
  <c r="D131" i="10"/>
  <c r="D132" i="10"/>
  <c r="D133" i="10"/>
  <c r="D134" i="10"/>
  <c r="D135" i="10"/>
  <c r="D136" i="10"/>
  <c r="D137" i="10"/>
  <c r="D130" i="10"/>
  <c r="H138" i="10"/>
  <c r="D131" i="14"/>
  <c r="D132" i="14"/>
  <c r="D133" i="14"/>
  <c r="D134" i="14"/>
  <c r="D135" i="14"/>
  <c r="D136" i="14"/>
  <c r="D130" i="14"/>
  <c r="H138" i="14"/>
  <c r="H118" i="14"/>
  <c r="H116" i="14"/>
  <c r="H109" i="14"/>
  <c r="H104" i="14"/>
  <c r="H103" i="14" s="1"/>
  <c r="H98" i="14"/>
  <c r="D99" i="14"/>
  <c r="D100" i="14"/>
  <c r="D101" i="14"/>
  <c r="D102" i="14"/>
  <c r="D105" i="14"/>
  <c r="D106" i="14"/>
  <c r="D107" i="14"/>
  <c r="D108" i="14"/>
  <c r="D110" i="14"/>
  <c r="D111" i="14"/>
  <c r="D112" i="14"/>
  <c r="D113" i="14"/>
  <c r="D114" i="14"/>
  <c r="D115" i="14"/>
  <c r="D117" i="14"/>
  <c r="D119" i="14"/>
  <c r="D120" i="14"/>
  <c r="D121" i="14"/>
  <c r="D122" i="14"/>
  <c r="D131" i="15"/>
  <c r="D132" i="15"/>
  <c r="D133" i="15"/>
  <c r="D134" i="15"/>
  <c r="D135" i="15"/>
  <c r="D136" i="15"/>
  <c r="D137" i="15"/>
  <c r="D130" i="15"/>
  <c r="H138" i="15"/>
  <c r="H118" i="15"/>
  <c r="H116" i="15"/>
  <c r="H109" i="15"/>
  <c r="H104" i="15"/>
  <c r="H103" i="15" s="1"/>
  <c r="D107" i="15"/>
  <c r="D108" i="15"/>
  <c r="D110" i="15"/>
  <c r="D111" i="15"/>
  <c r="D112" i="15"/>
  <c r="D113" i="15"/>
  <c r="D114" i="15"/>
  <c r="D115" i="15"/>
  <c r="D117" i="15"/>
  <c r="D119" i="15"/>
  <c r="D120" i="15"/>
  <c r="D121" i="15"/>
  <c r="D122" i="15"/>
  <c r="G50" i="15" l="1"/>
  <c r="G80" i="15"/>
  <c r="G65" i="14"/>
  <c r="H123" i="10"/>
  <c r="H124" i="10" s="1"/>
  <c r="H123" i="14"/>
  <c r="H124" i="14" s="1"/>
  <c r="H123" i="15"/>
  <c r="H124" i="15" s="1"/>
  <c r="H125" i="15" s="1"/>
  <c r="H139" i="15" s="1"/>
  <c r="H140" i="15" s="1"/>
  <c r="H141" i="15" s="1"/>
  <c r="H125" i="10" l="1"/>
  <c r="H125" i="14"/>
  <c r="B7" i="12"/>
  <c r="C142" i="14"/>
  <c r="H139" i="14" s="1"/>
  <c r="C142" i="10"/>
  <c r="H139" i="10" s="1"/>
  <c r="F19" i="13"/>
  <c r="F12" i="13"/>
  <c r="B6" i="12"/>
  <c r="E19" i="13"/>
  <c r="D19" i="13"/>
  <c r="B19" i="13"/>
  <c r="C19" i="13"/>
  <c r="G138" i="15"/>
  <c r="F138" i="15"/>
  <c r="E138" i="15"/>
  <c r="G118" i="15"/>
  <c r="F118" i="15"/>
  <c r="E118" i="15"/>
  <c r="G116" i="15"/>
  <c r="F116" i="15"/>
  <c r="E116" i="15"/>
  <c r="D116" i="15" s="1"/>
  <c r="G109" i="15"/>
  <c r="F109" i="15"/>
  <c r="E109" i="15"/>
  <c r="G104" i="15"/>
  <c r="G103" i="15" s="1"/>
  <c r="F104" i="15"/>
  <c r="E104" i="15"/>
  <c r="F103" i="15"/>
  <c r="G98" i="15"/>
  <c r="F98" i="15"/>
  <c r="E98" i="15"/>
  <c r="G46" i="15"/>
  <c r="G45" i="15"/>
  <c r="G44" i="15"/>
  <c r="F43" i="15"/>
  <c r="D43" i="15"/>
  <c r="G42" i="15"/>
  <c r="G41" i="15"/>
  <c r="G40" i="15"/>
  <c r="G39" i="15"/>
  <c r="G38" i="15"/>
  <c r="G37" i="15"/>
  <c r="F35" i="15"/>
  <c r="D36" i="15"/>
  <c r="G138" i="14"/>
  <c r="F138" i="14"/>
  <c r="E138" i="14"/>
  <c r="G118" i="14"/>
  <c r="F118" i="14"/>
  <c r="E118" i="14"/>
  <c r="G116" i="14"/>
  <c r="F116" i="14"/>
  <c r="E116" i="14"/>
  <c r="G109" i="14"/>
  <c r="F109" i="14"/>
  <c r="E109" i="14"/>
  <c r="G104" i="14"/>
  <c r="G103" i="14" s="1"/>
  <c r="F104" i="14"/>
  <c r="F103" i="14" s="1"/>
  <c r="E104" i="14"/>
  <c r="E103" i="14"/>
  <c r="G98" i="14"/>
  <c r="F98" i="14"/>
  <c r="E98" i="14"/>
  <c r="C14" i="14"/>
  <c r="G43" i="15" l="1"/>
  <c r="D98" i="15"/>
  <c r="D138" i="14"/>
  <c r="B8" i="12"/>
  <c r="F17" i="13" s="1"/>
  <c r="F18" i="13" s="1"/>
  <c r="D118" i="14"/>
  <c r="D109" i="14"/>
  <c r="D118" i="15"/>
  <c r="D138" i="15"/>
  <c r="H140" i="10"/>
  <c r="H141" i="10" s="1"/>
  <c r="D103" i="14"/>
  <c r="E123" i="14"/>
  <c r="E124" i="14" s="1"/>
  <c r="E125" i="14" s="1"/>
  <c r="D98" i="14"/>
  <c r="G123" i="14"/>
  <c r="G124" i="14" s="1"/>
  <c r="G125" i="14" s="1"/>
  <c r="D104" i="14"/>
  <c r="D116" i="14"/>
  <c r="F123" i="14"/>
  <c r="F124" i="14" s="1"/>
  <c r="F125" i="14" s="1"/>
  <c r="H140" i="14"/>
  <c r="H141" i="14" s="1"/>
  <c r="F123" i="15"/>
  <c r="F124" i="15" s="1"/>
  <c r="F125" i="15" s="1"/>
  <c r="E103" i="15"/>
  <c r="G123" i="15"/>
  <c r="G124" i="15" s="1"/>
  <c r="G125" i="15" s="1"/>
  <c r="G36" i="15"/>
  <c r="G35" i="15" s="1"/>
  <c r="B9" i="12"/>
  <c r="D123" i="14" l="1"/>
  <c r="D124" i="14" s="1"/>
  <c r="D125" i="14" s="1"/>
  <c r="E123" i="15"/>
  <c r="D123" i="15" s="1"/>
  <c r="G139" i="15"/>
  <c r="G140" i="15" s="1"/>
  <c r="G141" i="15" s="1"/>
  <c r="F139" i="15"/>
  <c r="F140" i="15" s="1"/>
  <c r="F141" i="15" s="1"/>
  <c r="E139" i="14"/>
  <c r="F139" i="14"/>
  <c r="F140" i="14" s="1"/>
  <c r="F141" i="14" s="1"/>
  <c r="G139" i="14"/>
  <c r="G140" i="14" s="1"/>
  <c r="G141" i="14" s="1"/>
  <c r="D124" i="15" l="1"/>
  <c r="D125" i="15" s="1"/>
  <c r="D139" i="14"/>
  <c r="D140" i="14" s="1"/>
  <c r="D141" i="14" s="1"/>
  <c r="D21" i="13" s="1"/>
  <c r="E124" i="15"/>
  <c r="E125" i="15" s="1"/>
  <c r="E139" i="15" s="1"/>
  <c r="D139" i="15" s="1"/>
  <c r="D140" i="15" s="1"/>
  <c r="J139" i="14"/>
  <c r="E140" i="14"/>
  <c r="J140" i="14" s="1"/>
  <c r="D141" i="15" l="1"/>
  <c r="J139" i="15"/>
  <c r="E140" i="15"/>
  <c r="J140" i="15" s="1"/>
  <c r="E141" i="14"/>
  <c r="J141" i="14" s="1"/>
  <c r="B14" i="13"/>
  <c r="B9" i="13"/>
  <c r="B10" i="13"/>
  <c r="C21" i="13" l="1"/>
  <c r="E141" i="15"/>
  <c r="J141" i="15" s="1"/>
  <c r="G138" i="10"/>
  <c r="F138" i="10"/>
  <c r="E138" i="10"/>
  <c r="G118" i="10"/>
  <c r="F118" i="10"/>
  <c r="E118" i="10"/>
  <c r="G116" i="10"/>
  <c r="F116" i="10"/>
  <c r="E116" i="10"/>
  <c r="G109" i="10"/>
  <c r="F109" i="10"/>
  <c r="E109" i="10"/>
  <c r="G104" i="10"/>
  <c r="G103" i="10" s="1"/>
  <c r="F104" i="10"/>
  <c r="E104" i="10"/>
  <c r="F103" i="10"/>
  <c r="G98" i="10"/>
  <c r="F98" i="10"/>
  <c r="E98" i="10"/>
  <c r="D138" i="10" l="1"/>
  <c r="D118" i="10"/>
  <c r="F123" i="10"/>
  <c r="F124" i="10" s="1"/>
  <c r="F125" i="10" s="1"/>
  <c r="F139" i="10" s="1"/>
  <c r="D109" i="10"/>
  <c r="D98" i="10"/>
  <c r="D104" i="10"/>
  <c r="D116" i="10"/>
  <c r="G123" i="10"/>
  <c r="G124" i="10" s="1"/>
  <c r="G125" i="10" s="1"/>
  <c r="G139" i="10" s="1"/>
  <c r="E103" i="10"/>
  <c r="D103" i="10" s="1"/>
  <c r="F140" i="10" l="1"/>
  <c r="F141" i="10" s="1"/>
  <c r="G140" i="10"/>
  <c r="G141" i="10" s="1"/>
  <c r="E123" i="10"/>
  <c r="C17" i="13"/>
  <c r="C18" i="13" s="1"/>
  <c r="D123" i="10" l="1"/>
  <c r="D124" i="10" s="1"/>
  <c r="D125" i="10" s="1"/>
  <c r="E124" i="10"/>
  <c r="E125" i="10" s="1"/>
  <c r="E139" i="10" s="1"/>
  <c r="D139" i="10" s="1"/>
  <c r="C12" i="13"/>
  <c r="C14" i="10"/>
  <c r="D140" i="10" l="1"/>
  <c r="D141" i="10" s="1"/>
  <c r="E21" i="13" s="1"/>
  <c r="B21" i="13" s="1"/>
  <c r="J139" i="10"/>
  <c r="E140" i="10"/>
  <c r="J140" i="10" s="1"/>
  <c r="C13" i="13"/>
  <c r="F13" i="13"/>
  <c r="F15" i="13" s="1"/>
  <c r="E141" i="10" l="1"/>
  <c r="J141" i="10" s="1"/>
  <c r="C15" i="13"/>
  <c r="C11" i="13"/>
  <c r="C16" i="13"/>
  <c r="F11" i="13"/>
  <c r="F8" i="13" s="1"/>
  <c r="F16" i="13"/>
  <c r="D17" i="13"/>
  <c r="E17" i="13"/>
  <c r="E18" i="13" l="1"/>
  <c r="E12" i="13" s="1"/>
  <c r="G21" i="13"/>
  <c r="C8" i="13"/>
  <c r="B17" i="13"/>
  <c r="D18" i="13"/>
  <c r="D12" i="13" s="1"/>
  <c r="E13" i="13" l="1"/>
  <c r="E11" i="13" s="1"/>
  <c r="E8" i="13" s="1"/>
  <c r="D13" i="13"/>
  <c r="D15" i="13" s="1"/>
  <c r="B18" i="13"/>
  <c r="B12" i="13"/>
  <c r="D16" i="13"/>
  <c r="E16" i="13" l="1"/>
  <c r="B16" i="13" s="1"/>
  <c r="E15" i="13"/>
  <c r="B15" i="13" s="1"/>
  <c r="B13" i="13"/>
  <c r="D11" i="13"/>
  <c r="D8" i="13" l="1"/>
  <c r="B8" i="13" s="1"/>
  <c r="B11" i="13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<sst xmlns="http://schemas.openxmlformats.org/spreadsheetml/2006/main" count="643" uniqueCount="146">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</sst>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0" xfId="0" applyFont="1" applyFill="1"/>
    <xf numFmtId="0" fontId="4" fillId="0" borderId="0" xfId="0" applyFont="1" applyBorder="1"/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9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left"/>
    </xf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 applyFill="1"/>
    <xf numFmtId="3" fontId="0" fillId="0" borderId="0" xfId="0" applyNumberForma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7" fillId="4" borderId="0" xfId="0" applyFont="1" applyFill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0" borderId="0" xfId="0" applyFont="1" applyFill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7" borderId="13" xfId="0" applyFont="1" applyFill="1" applyBorder="1" applyAlignment="1"/>
    <xf numFmtId="0" fontId="13" fillId="0" borderId="0" xfId="0" applyFont="1" applyFill="1" applyBorder="1" applyAlignment="1"/>
    <xf numFmtId="9" fontId="13" fillId="0" borderId="0" xfId="0" applyNumberFormat="1" applyFont="1" applyFill="1" applyBorder="1" applyAlignment="1">
      <alignment horizontal="right" indent="2"/>
    </xf>
    <xf numFmtId="9" fontId="24" fillId="0" borderId="0" xfId="0" applyNumberFormat="1" applyFont="1" applyFill="1" applyBorder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8" fillId="0" borderId="0" xfId="0" applyFont="1" applyFill="1"/>
    <xf numFmtId="0" fontId="4" fillId="2" borderId="5" xfId="0" applyFont="1" applyFill="1" applyBorder="1" applyAlignment="1">
      <alignment horizontal="left" wrapText="1"/>
    </xf>
    <xf numFmtId="9" fontId="4" fillId="0" borderId="2" xfId="0" applyNumberFormat="1" applyFont="1" applyBorder="1" applyAlignment="1" applyProtection="1">
      <alignment horizontal="left"/>
    </xf>
    <xf numFmtId="9" fontId="4" fillId="0" borderId="33" xfId="0" applyNumberFormat="1" applyFont="1" applyBorder="1" applyAlignment="1" applyProtection="1">
      <alignment horizontal="left"/>
    </xf>
    <xf numFmtId="0" fontId="4" fillId="2" borderId="5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4" fillId="4" borderId="1" xfId="0" applyFont="1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vertical="center"/>
    </xf>
    <xf numFmtId="0" fontId="6" fillId="6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 applyAlignment="1"/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zoomScaleNormal="80" workbookViewId="0">
      <selection activeCell="B124" sqref="B1:B1048576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05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05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05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05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05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05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05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05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05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05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05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05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05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05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49">
        <v>0</v>
      </c>
      <c r="E35" s="149">
        <f t="shared" ref="E35:F35" si="0">E36+E43</f>
        <v>0</v>
      </c>
      <c r="F35" s="149">
        <f t="shared" si="0"/>
        <v>0</v>
      </c>
      <c r="G35" s="150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51">
        <f>SUM(D37:D42)</f>
        <v>0</v>
      </c>
      <c r="E36" s="151">
        <f t="shared" ref="E36:F36" si="1">SUM(E37:E42)</f>
        <v>0</v>
      </c>
      <c r="F36" s="151">
        <f t="shared" si="1"/>
        <v>0</v>
      </c>
      <c r="G36" s="152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53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53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53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53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53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53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50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53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53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53">
        <f>SUM(D46:F46)</f>
        <v>0</v>
      </c>
      <c r="H46" s="33"/>
    </row>
    <row r="47" spans="1:9" ht="15" x14ac:dyDescent="0.25">
      <c r="B47" s="6"/>
      <c r="G47" s="5"/>
      <c r="H47" s="5"/>
    </row>
    <row r="48" spans="1:9" ht="15" x14ac:dyDescent="0.25">
      <c r="A48" s="21" t="s">
        <v>87</v>
      </c>
      <c r="B48" s="21"/>
      <c r="G48" s="5"/>
      <c r="H48" s="5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5"/>
    </row>
    <row r="63" spans="1:9" ht="15" x14ac:dyDescent="0.25">
      <c r="A63" s="21" t="s">
        <v>88</v>
      </c>
      <c r="B63" s="21"/>
      <c r="G63" s="5"/>
      <c r="H63" s="5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2" spans="1:9" ht="15" x14ac:dyDescent="0.25">
      <c r="B92" s="3"/>
      <c r="C92" s="18"/>
    </row>
    <row r="93" spans="1:9" ht="15.75" x14ac:dyDescent="0.25">
      <c r="A93" s="2" t="s">
        <v>35</v>
      </c>
      <c r="B93" s="2"/>
      <c r="C93" s="18"/>
    </row>
    <row r="94" spans="1:9" ht="15" x14ac:dyDescent="0.25">
      <c r="B94" s="3"/>
      <c r="C94" s="18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83"/>
      <c r="C98" s="184"/>
      <c r="D98" s="124">
        <f t="shared" ref="D98:D106" si="16">SUM(E98:H98)</f>
        <v>0</v>
      </c>
      <c r="E98" s="125">
        <f>SUM(E99:E102)</f>
        <v>0</v>
      </c>
      <c r="F98" s="125">
        <f t="shared" ref="F98:H98" si="17">SUM(F99:F102)</f>
        <v>0</v>
      </c>
      <c r="G98" s="125">
        <f t="shared" si="17"/>
        <v>0</v>
      </c>
      <c r="H98" s="125">
        <f t="shared" si="17"/>
        <v>0</v>
      </c>
      <c r="I98" s="13"/>
      <c r="J98" s="13"/>
    </row>
    <row r="99" spans="1:10" ht="12.75" x14ac:dyDescent="0.2">
      <c r="A99" s="164" t="s">
        <v>51</v>
      </c>
      <c r="B99" s="178"/>
      <c r="C99" s="179"/>
      <c r="D99" s="124">
        <f t="shared" si="16"/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78"/>
      <c r="C100" s="179"/>
      <c r="D100" s="124">
        <f t="shared" si="16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78"/>
      <c r="C101" s="179"/>
      <c r="D101" s="124">
        <f t="shared" si="16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78"/>
      <c r="C102" s="179"/>
      <c r="D102" s="124">
        <f t="shared" si="16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83"/>
      <c r="C103" s="184"/>
      <c r="D103" s="124">
        <f t="shared" si="16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4" t="s">
        <v>58</v>
      </c>
      <c r="B104" s="178"/>
      <c r="C104" s="179"/>
      <c r="D104" s="124">
        <f t="shared" si="16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78"/>
      <c r="C105" s="179"/>
      <c r="D105" s="124">
        <f t="shared" si="16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78"/>
      <c r="C106" s="179"/>
      <c r="D106" s="124">
        <f t="shared" si="16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78"/>
      <c r="C107" s="179"/>
      <c r="D107" s="124">
        <f t="shared" ref="D107:D122" si="20">SUM(E107:H107)</f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78"/>
      <c r="C108" s="179"/>
      <c r="D108" s="124">
        <f t="shared" si="20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83"/>
      <c r="C109" s="184"/>
      <c r="D109" s="124">
        <f>SUM(E109:H109)</f>
        <v>0</v>
      </c>
      <c r="E109" s="125">
        <f>SUM(E110:E115)</f>
        <v>0</v>
      </c>
      <c r="F109" s="125">
        <f t="shared" ref="F109:H109" si="21">SUM(F110:F115)</f>
        <v>0</v>
      </c>
      <c r="G109" s="125">
        <f t="shared" si="21"/>
        <v>0</v>
      </c>
      <c r="H109" s="125">
        <f t="shared" si="21"/>
        <v>0</v>
      </c>
      <c r="I109" s="13"/>
      <c r="J109" s="13"/>
    </row>
    <row r="110" spans="1:10" ht="12.75" x14ac:dyDescent="0.2">
      <c r="A110" s="164" t="s">
        <v>67</v>
      </c>
      <c r="B110" s="178"/>
      <c r="C110" s="179"/>
      <c r="D110" s="124">
        <f t="shared" si="20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78"/>
      <c r="C111" s="179"/>
      <c r="D111" s="124">
        <f t="shared" si="20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78"/>
      <c r="C112" s="179"/>
      <c r="D112" s="124">
        <f t="shared" si="20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78"/>
      <c r="C113" s="179"/>
      <c r="D113" s="124">
        <f t="shared" si="20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78"/>
      <c r="C114" s="179"/>
      <c r="D114" s="124">
        <f t="shared" si="20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78"/>
      <c r="C115" s="179"/>
      <c r="D115" s="124">
        <f t="shared" si="20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83"/>
      <c r="C116" s="184"/>
      <c r="D116" s="124">
        <f t="shared" si="20"/>
        <v>0</v>
      </c>
      <c r="E116" s="125">
        <f>E117</f>
        <v>0</v>
      </c>
      <c r="F116" s="125">
        <f t="shared" ref="F116:H116" si="22">F117</f>
        <v>0</v>
      </c>
      <c r="G116" s="125">
        <f t="shared" si="22"/>
        <v>0</v>
      </c>
      <c r="H116" s="125">
        <f t="shared" si="22"/>
        <v>0</v>
      </c>
      <c r="I116" s="19"/>
      <c r="J116" s="19"/>
    </row>
    <row r="117" spans="1:10" ht="12.75" x14ac:dyDescent="0.2">
      <c r="A117" s="164" t="s">
        <v>63</v>
      </c>
      <c r="B117" s="178"/>
      <c r="C117" s="179"/>
      <c r="D117" s="124">
        <f t="shared" si="20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83"/>
      <c r="C118" s="184"/>
      <c r="D118" s="124">
        <f t="shared" si="20"/>
        <v>0</v>
      </c>
      <c r="E118" s="125">
        <f>SUM(E119:E122)</f>
        <v>0</v>
      </c>
      <c r="F118" s="125">
        <f t="shared" ref="F118:H118" si="23">SUM(F119:F122)</f>
        <v>0</v>
      </c>
      <c r="G118" s="125">
        <f t="shared" si="23"/>
        <v>0</v>
      </c>
      <c r="H118" s="125">
        <f t="shared" si="23"/>
        <v>0</v>
      </c>
      <c r="I118" s="19"/>
      <c r="J118" s="19"/>
    </row>
    <row r="119" spans="1:10" ht="12.75" x14ac:dyDescent="0.2">
      <c r="A119" s="164" t="s">
        <v>73</v>
      </c>
      <c r="B119" s="178"/>
      <c r="C119" s="179"/>
      <c r="D119" s="124">
        <f t="shared" si="20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78"/>
      <c r="C120" s="179"/>
      <c r="D120" s="124">
        <f t="shared" si="20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78"/>
      <c r="C121" s="179"/>
      <c r="D121" s="124">
        <f t="shared" si="20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78"/>
      <c r="C122" s="179"/>
      <c r="D122" s="124">
        <f t="shared" si="20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83"/>
      <c r="C123" s="184"/>
      <c r="D123" s="126">
        <f>SUM(E123:H123)</f>
        <v>0</v>
      </c>
      <c r="E123" s="127">
        <f>E98+E103+E109+E116+E118</f>
        <v>0</v>
      </c>
      <c r="F123" s="127">
        <f t="shared" ref="F123:H123" si="24">F98+F103+F109+F116+F118</f>
        <v>0</v>
      </c>
      <c r="G123" s="127">
        <f t="shared" si="24"/>
        <v>0</v>
      </c>
      <c r="H123" s="127">
        <f t="shared" si="24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48">
        <v>0.25</v>
      </c>
      <c r="D124" s="135">
        <f>D123*$C$124</f>
        <v>0</v>
      </c>
      <c r="E124" s="127">
        <f t="shared" ref="E124:H124" si="25">E123*$C$124</f>
        <v>0</v>
      </c>
      <c r="F124" s="127">
        <f t="shared" si="25"/>
        <v>0</v>
      </c>
      <c r="G124" s="127">
        <f t="shared" si="25"/>
        <v>0</v>
      </c>
      <c r="H124" s="127">
        <f t="shared" si="25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36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7" si="26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6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6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6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6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6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 t="shared" si="26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7">SUM(E130:E137)</f>
        <v>0</v>
      </c>
      <c r="F138" s="125">
        <f t="shared" si="27"/>
        <v>0</v>
      </c>
      <c r="G138" s="125">
        <f t="shared" si="27"/>
        <v>0</v>
      </c>
      <c r="H138" s="125">
        <f t="shared" si="27"/>
        <v>0</v>
      </c>
      <c r="I138" s="143"/>
      <c r="J138" s="134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8">IF(E138&lt;=$C$142*E125,E125*$C$142-E138,0)</f>
        <v>0</v>
      </c>
      <c r="F139" s="127">
        <f t="shared" si="28"/>
        <v>0</v>
      </c>
      <c r="G139" s="127">
        <f t="shared" si="28"/>
        <v>0</v>
      </c>
      <c r="H139" s="127">
        <f t="shared" si="28"/>
        <v>0</v>
      </c>
      <c r="I139" s="143"/>
      <c r="J139" s="134">
        <f t="shared" ref="J139" si="29">SUM(E139:G139)</f>
        <v>0</v>
      </c>
    </row>
    <row r="140" spans="1:10" ht="27.75" customHeight="1" thickBot="1" x14ac:dyDescent="0.25">
      <c r="A140" s="170" t="s">
        <v>131</v>
      </c>
      <c r="B140" s="171"/>
      <c r="C140" s="172"/>
      <c r="D140" s="154">
        <f>SUM(D138:D139)</f>
        <v>0</v>
      </c>
      <c r="E140" s="155">
        <f t="shared" ref="E140:H140" si="30">SUM(E138:E139)</f>
        <v>0</v>
      </c>
      <c r="F140" s="155">
        <f t="shared" si="30"/>
        <v>0</v>
      </c>
      <c r="G140" s="155">
        <f t="shared" si="30"/>
        <v>0</v>
      </c>
      <c r="H140" s="156">
        <f t="shared" si="30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31">SUM(E125-E140)</f>
        <v>0</v>
      </c>
      <c r="F141" s="132">
        <f t="shared" si="31"/>
        <v>0</v>
      </c>
      <c r="G141" s="132">
        <f t="shared" si="31"/>
        <v>0</v>
      </c>
      <c r="H141" s="133">
        <f t="shared" si="31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145"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2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</row>
    <row r="145" spans="1:8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</row>
    <row r="146" spans="1:8" ht="12.75" x14ac:dyDescent="0.2">
      <c r="B146" s="3"/>
    </row>
    <row r="147" spans="1:8" ht="12.75" x14ac:dyDescent="0.2">
      <c r="A147" s="20" t="s">
        <v>85</v>
      </c>
      <c r="B147" s="20"/>
    </row>
    <row r="148" spans="1:8" ht="12.75" x14ac:dyDescent="0.2">
      <c r="B148" s="3"/>
    </row>
    <row r="149" spans="1:8" ht="12.75" x14ac:dyDescent="0.2">
      <c r="B149" s="3"/>
    </row>
    <row r="150" spans="1:8" ht="12.75" hidden="1" x14ac:dyDescent="0.2">
      <c r="B150" s="28"/>
    </row>
    <row r="151" spans="1:8" hidden="1" x14ac:dyDescent="0.2">
      <c r="B151" s="27">
        <v>0</v>
      </c>
    </row>
    <row r="152" spans="1:8" hidden="1" x14ac:dyDescent="0.2">
      <c r="B152" s="27">
        <v>0.05</v>
      </c>
    </row>
    <row r="153" spans="1:8" hidden="1" x14ac:dyDescent="0.2">
      <c r="B153" s="27">
        <v>0.15</v>
      </c>
    </row>
    <row r="154" spans="1:8" hidden="1" x14ac:dyDescent="0.2"/>
  </sheetData>
  <sheetProtection sheet="1" objects="1" scenarios="1"/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disablePrompts="1" count="1">
    <dataValidation type="list" allowBlank="1" showInputMessage="1" showErrorMessage="1" sqref="C142">
      <formula1>$B$151:$B$153</formula1>
    </dataValidation>
  </dataValidation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7 -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zoomScaleNormal="80" workbookViewId="0">
      <selection activeCell="C14" sqref="C14:F14"/>
    </sheetView>
  </sheetViews>
  <sheetFormatPr defaultRowHeight="14.25" x14ac:dyDescent="0.2"/>
  <cols>
    <col min="1" max="1" width="9.140625" style="3"/>
    <col min="2" max="2" width="41.85546875" style="23" customWidth="1"/>
    <col min="3" max="3" width="14.57031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17" t="s">
        <v>42</v>
      </c>
      <c r="B5" s="192"/>
      <c r="C5" s="206"/>
      <c r="D5" s="206"/>
      <c r="E5" s="207"/>
      <c r="F5" s="207"/>
    </row>
    <row r="6" spans="1:6" s="24" customFormat="1" ht="30" customHeight="1" x14ac:dyDescent="0.2">
      <c r="A6" s="217" t="s">
        <v>46</v>
      </c>
      <c r="B6" s="192"/>
      <c r="C6" s="206"/>
      <c r="D6" s="206"/>
      <c r="E6" s="207"/>
      <c r="F6" s="207"/>
    </row>
    <row r="7" spans="1:6" s="24" customFormat="1" ht="30" customHeight="1" x14ac:dyDescent="0.2">
      <c r="A7" s="217" t="s">
        <v>43</v>
      </c>
      <c r="B7" s="192"/>
      <c r="C7" s="206"/>
      <c r="D7" s="206"/>
      <c r="E7" s="207"/>
      <c r="F7" s="207"/>
    </row>
    <row r="8" spans="1:6" s="24" customFormat="1" ht="30" customHeight="1" x14ac:dyDescent="0.2">
      <c r="A8" s="217" t="s">
        <v>50</v>
      </c>
      <c r="B8" s="192"/>
      <c r="C8" s="206"/>
      <c r="D8" s="206"/>
      <c r="E8" s="207"/>
      <c r="F8" s="207"/>
    </row>
    <row r="9" spans="1:6" s="24" customFormat="1" ht="30" customHeight="1" x14ac:dyDescent="0.2">
      <c r="A9" s="217" t="s">
        <v>44</v>
      </c>
      <c r="B9" s="192"/>
      <c r="C9" s="206"/>
      <c r="D9" s="206"/>
      <c r="E9" s="207"/>
      <c r="F9" s="207"/>
    </row>
    <row r="10" spans="1:6" s="24" customFormat="1" ht="30" customHeight="1" x14ac:dyDescent="0.2">
      <c r="A10" s="217" t="s">
        <v>45</v>
      </c>
      <c r="B10" s="192"/>
      <c r="C10" s="206"/>
      <c r="D10" s="206"/>
      <c r="E10" s="207"/>
      <c r="F10" s="207"/>
    </row>
    <row r="11" spans="1:6" s="24" customFormat="1" ht="30" customHeight="1" x14ac:dyDescent="0.2">
      <c r="A11" s="217" t="s">
        <v>89</v>
      </c>
      <c r="B11" s="192"/>
      <c r="C11" s="206"/>
      <c r="D11" s="206"/>
      <c r="E11" s="207"/>
      <c r="F11" s="207"/>
    </row>
    <row r="12" spans="1:6" s="24" customFormat="1" ht="30" customHeight="1" x14ac:dyDescent="0.2">
      <c r="A12" s="217" t="s">
        <v>93</v>
      </c>
      <c r="B12" s="192"/>
      <c r="C12" s="206"/>
      <c r="D12" s="206"/>
      <c r="E12" s="207"/>
      <c r="F12" s="207"/>
    </row>
    <row r="13" spans="1:6" s="24" customFormat="1" ht="42.75" customHeight="1" x14ac:dyDescent="0.2">
      <c r="A13" s="217" t="s">
        <v>90</v>
      </c>
      <c r="B13" s="192"/>
      <c r="C13" s="206"/>
      <c r="D13" s="206"/>
      <c r="E13" s="207"/>
      <c r="F13" s="207"/>
    </row>
    <row r="14" spans="1:6" s="24" customFormat="1" ht="30" customHeight="1" x14ac:dyDescent="0.2">
      <c r="A14" s="217" t="s">
        <v>49</v>
      </c>
      <c r="B14" s="192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17" t="s">
        <v>86</v>
      </c>
      <c r="B15" s="192"/>
      <c r="C15" s="206"/>
      <c r="D15" s="206"/>
      <c r="E15" s="207"/>
      <c r="F15" s="207"/>
    </row>
    <row r="16" spans="1:6" s="24" customFormat="1" ht="12.75" x14ac:dyDescent="0.2">
      <c r="A16" s="217" t="s">
        <v>87</v>
      </c>
      <c r="B16" s="192"/>
      <c r="C16" s="206"/>
      <c r="D16" s="206"/>
      <c r="E16" s="207"/>
      <c r="F16" s="207"/>
    </row>
    <row r="17" spans="1:9" s="24" customFormat="1" ht="12.75" x14ac:dyDescent="0.2">
      <c r="A17" s="217" t="s">
        <v>88</v>
      </c>
      <c r="B17" s="192"/>
      <c r="C17" s="206"/>
      <c r="D17" s="206"/>
      <c r="E17" s="207"/>
      <c r="F17" s="207"/>
    </row>
    <row r="18" spans="1:9" s="24" customFormat="1" ht="12.75" x14ac:dyDescent="0.2">
      <c r="A18" s="217" t="s">
        <v>127</v>
      </c>
      <c r="B18" s="192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39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86</v>
      </c>
      <c r="B33" s="21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5"/>
    </row>
    <row r="78" spans="1:9" ht="15" x14ac:dyDescent="0.25">
      <c r="A78" s="21" t="s">
        <v>127</v>
      </c>
      <c r="B78" s="21"/>
      <c r="G78" s="5"/>
      <c r="H78" s="5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 x14ac:dyDescent="0.2">
      <c r="A98" s="167" t="s">
        <v>52</v>
      </c>
      <c r="B98" s="165"/>
      <c r="C98" s="166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x14ac:dyDescent="0.2">
      <c r="A99" s="164" t="s">
        <v>51</v>
      </c>
      <c r="B99" s="165"/>
      <c r="C99" s="166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164" t="s">
        <v>26</v>
      </c>
      <c r="B100" s="165"/>
      <c r="C100" s="166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164" t="s">
        <v>27</v>
      </c>
      <c r="B101" s="165"/>
      <c r="C101" s="166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164" t="s">
        <v>28</v>
      </c>
      <c r="B102" s="165"/>
      <c r="C102" s="166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67" t="s">
        <v>57</v>
      </c>
      <c r="B103" s="165"/>
      <c r="C103" s="166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167" t="s">
        <v>58</v>
      </c>
      <c r="B104" s="165"/>
      <c r="C104" s="166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164" t="s">
        <v>59</v>
      </c>
      <c r="B105" s="165"/>
      <c r="C105" s="166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164" t="s">
        <v>60</v>
      </c>
      <c r="B106" s="165"/>
      <c r="C106" s="166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164" t="s">
        <v>76</v>
      </c>
      <c r="B107" s="165"/>
      <c r="C107" s="166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164" t="s">
        <v>64</v>
      </c>
      <c r="B108" s="165"/>
      <c r="C108" s="166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67" t="s">
        <v>56</v>
      </c>
      <c r="B109" s="165"/>
      <c r="C109" s="166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164" t="s">
        <v>67</v>
      </c>
      <c r="B110" s="165"/>
      <c r="C110" s="166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164" t="s">
        <v>68</v>
      </c>
      <c r="B111" s="165"/>
      <c r="C111" s="166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164" t="s">
        <v>69</v>
      </c>
      <c r="B112" s="165"/>
      <c r="C112" s="166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164" t="s">
        <v>70</v>
      </c>
      <c r="B113" s="165"/>
      <c r="C113" s="166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164" t="s">
        <v>71</v>
      </c>
      <c r="B114" s="165"/>
      <c r="C114" s="166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164" t="s">
        <v>72</v>
      </c>
      <c r="B115" s="165"/>
      <c r="C115" s="166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67" t="s">
        <v>61</v>
      </c>
      <c r="B116" s="165"/>
      <c r="C116" s="166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164" t="s">
        <v>63</v>
      </c>
      <c r="B117" s="165"/>
      <c r="C117" s="166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67" t="s">
        <v>62</v>
      </c>
      <c r="B118" s="165"/>
      <c r="C118" s="166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164" t="s">
        <v>73</v>
      </c>
      <c r="B119" s="165"/>
      <c r="C119" s="166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164" t="s">
        <v>140</v>
      </c>
      <c r="B120" s="165"/>
      <c r="C120" s="166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164" t="s">
        <v>74</v>
      </c>
      <c r="B121" s="165"/>
      <c r="C121" s="166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164" t="s">
        <v>75</v>
      </c>
      <c r="B122" s="165"/>
      <c r="C122" s="166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67" t="s">
        <v>66</v>
      </c>
      <c r="B123" s="165"/>
      <c r="C123" s="166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59" t="s">
        <v>55</v>
      </c>
      <c r="B124" s="53"/>
      <c r="C124" s="162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164" t="s">
        <v>36</v>
      </c>
      <c r="B131" s="165"/>
      <c r="C131" s="166"/>
      <c r="D131" s="124">
        <f t="shared" ref="D131:D136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164" t="s">
        <v>54</v>
      </c>
      <c r="B132" s="165"/>
      <c r="C132" s="166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164" t="s">
        <v>31</v>
      </c>
      <c r="B133" s="165"/>
      <c r="C133" s="166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164" t="s">
        <v>40</v>
      </c>
      <c r="B134" s="165"/>
      <c r="C134" s="166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164" t="s">
        <v>30</v>
      </c>
      <c r="B135" s="165"/>
      <c r="C135" s="166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164" t="s">
        <v>32</v>
      </c>
      <c r="B136" s="165"/>
      <c r="C136" s="166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164" t="s">
        <v>39</v>
      </c>
      <c r="B137" s="165"/>
      <c r="C137" s="166"/>
      <c r="D137" s="124">
        <f>SUM(E137:H137)</f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167" t="s">
        <v>111</v>
      </c>
      <c r="B138" s="168"/>
      <c r="C138" s="169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 t="shared" ref="E139:H139" si="27">IF(E138&lt;=$C$142*E125,E125*$C$142-E138,0)</f>
        <v>0</v>
      </c>
      <c r="F139" s="127">
        <f t="shared" si="27"/>
        <v>0</v>
      </c>
      <c r="G139" s="127">
        <f t="shared" si="27"/>
        <v>0</v>
      </c>
      <c r="H139" s="127">
        <f t="shared" si="27"/>
        <v>0</v>
      </c>
      <c r="I139" s="143"/>
      <c r="J139" s="40">
        <f>SUM(E139:G139)</f>
        <v>0</v>
      </c>
    </row>
    <row r="140" spans="1:10" ht="28.5" customHeight="1" thickBot="1" x14ac:dyDescent="0.25">
      <c r="A140" s="216" t="s">
        <v>132</v>
      </c>
      <c r="B140" s="174"/>
      <c r="C140" s="175"/>
      <c r="D140" s="157">
        <f>SUM(D138:D139)</f>
        <v>0</v>
      </c>
      <c r="E140" s="158">
        <f t="shared" ref="E140:H140" si="28">SUM(E138:E139)</f>
        <v>0</v>
      </c>
      <c r="F140" s="158">
        <f t="shared" si="28"/>
        <v>0</v>
      </c>
      <c r="G140" s="158">
        <f t="shared" si="28"/>
        <v>0</v>
      </c>
      <c r="H140" s="159">
        <f t="shared" si="28"/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 t="shared" ref="E141:H141" si="29">SUM(E125-E140)</f>
        <v>0</v>
      </c>
      <c r="F141" s="132">
        <f t="shared" si="29"/>
        <v>0</v>
      </c>
      <c r="G141" s="132">
        <f t="shared" si="29"/>
        <v>0</v>
      </c>
      <c r="H141" s="133">
        <f t="shared" si="29"/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31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144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7 -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Layout" topLeftCell="A10" zoomScaleNormal="80" workbookViewId="0">
      <selection activeCell="E145" sqref="E145"/>
    </sheetView>
  </sheetViews>
  <sheetFormatPr defaultRowHeight="14.25" x14ac:dyDescent="0.2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 x14ac:dyDescent="0.25">
      <c r="A1" s="160"/>
      <c r="B1" s="160"/>
    </row>
    <row r="3" spans="1:6" ht="15.75" x14ac:dyDescent="0.25">
      <c r="A3" s="60" t="s">
        <v>47</v>
      </c>
      <c r="B3" s="60"/>
      <c r="C3" s="60"/>
    </row>
    <row r="4" spans="1:6" ht="8.25" customHeight="1" x14ac:dyDescent="0.2"/>
    <row r="5" spans="1:6" s="24" customFormat="1" ht="30" customHeight="1" x14ac:dyDescent="0.2">
      <c r="A5" s="204" t="s">
        <v>42</v>
      </c>
      <c r="B5" s="228"/>
      <c r="C5" s="206"/>
      <c r="D5" s="206"/>
      <c r="E5" s="207"/>
      <c r="F5" s="207"/>
    </row>
    <row r="6" spans="1:6" s="24" customFormat="1" ht="30" customHeight="1" x14ac:dyDescent="0.2">
      <c r="A6" s="204" t="s">
        <v>46</v>
      </c>
      <c r="B6" s="228"/>
      <c r="C6" s="206"/>
      <c r="D6" s="206"/>
      <c r="E6" s="207"/>
      <c r="F6" s="207"/>
    </row>
    <row r="7" spans="1:6" s="24" customFormat="1" ht="30" customHeight="1" x14ac:dyDescent="0.2">
      <c r="A7" s="204" t="s">
        <v>43</v>
      </c>
      <c r="B7" s="228"/>
      <c r="C7" s="206"/>
      <c r="D7" s="206"/>
      <c r="E7" s="207"/>
      <c r="F7" s="207"/>
    </row>
    <row r="8" spans="1:6" s="24" customFormat="1" ht="30" customHeight="1" x14ac:dyDescent="0.2">
      <c r="A8" s="204" t="s">
        <v>50</v>
      </c>
      <c r="B8" s="228"/>
      <c r="C8" s="206"/>
      <c r="D8" s="206"/>
      <c r="E8" s="207"/>
      <c r="F8" s="207"/>
    </row>
    <row r="9" spans="1:6" s="24" customFormat="1" ht="30" customHeight="1" x14ac:dyDescent="0.2">
      <c r="A9" s="204" t="s">
        <v>44</v>
      </c>
      <c r="B9" s="228"/>
      <c r="C9" s="206"/>
      <c r="D9" s="206"/>
      <c r="E9" s="207"/>
      <c r="F9" s="207"/>
    </row>
    <row r="10" spans="1:6" s="24" customFormat="1" ht="30" customHeight="1" x14ac:dyDescent="0.2">
      <c r="A10" s="204" t="s">
        <v>45</v>
      </c>
      <c r="B10" s="228"/>
      <c r="C10" s="206"/>
      <c r="D10" s="206"/>
      <c r="E10" s="207"/>
      <c r="F10" s="207"/>
    </row>
    <row r="11" spans="1:6" s="24" customFormat="1" ht="30" customHeight="1" x14ac:dyDescent="0.2">
      <c r="A11" s="204" t="s">
        <v>89</v>
      </c>
      <c r="B11" s="228"/>
      <c r="C11" s="206"/>
      <c r="D11" s="206"/>
      <c r="E11" s="207"/>
      <c r="F11" s="207"/>
    </row>
    <row r="12" spans="1:6" s="24" customFormat="1" ht="30" customHeight="1" x14ac:dyDescent="0.2">
      <c r="A12" s="204" t="s">
        <v>93</v>
      </c>
      <c r="B12" s="228"/>
      <c r="C12" s="206"/>
      <c r="D12" s="206"/>
      <c r="E12" s="207"/>
      <c r="F12" s="207"/>
    </row>
    <row r="13" spans="1:6" s="24" customFormat="1" ht="42.75" customHeight="1" x14ac:dyDescent="0.2">
      <c r="A13" s="204" t="s">
        <v>90</v>
      </c>
      <c r="B13" s="228"/>
      <c r="C13" s="206"/>
      <c r="D13" s="206"/>
      <c r="E13" s="207"/>
      <c r="F13" s="207"/>
    </row>
    <row r="14" spans="1:6" s="24" customFormat="1" ht="30" customHeight="1" x14ac:dyDescent="0.2">
      <c r="A14" s="204" t="s">
        <v>49</v>
      </c>
      <c r="B14" s="228"/>
      <c r="C14" s="214">
        <f>SUM(C15:C18)</f>
        <v>0</v>
      </c>
      <c r="D14" s="214"/>
      <c r="E14" s="215"/>
      <c r="F14" s="215"/>
    </row>
    <row r="15" spans="1:6" s="24" customFormat="1" ht="12.75" x14ac:dyDescent="0.2">
      <c r="A15" s="204" t="s">
        <v>86</v>
      </c>
      <c r="B15" s="228"/>
      <c r="C15" s="206"/>
      <c r="D15" s="206"/>
      <c r="E15" s="207"/>
      <c r="F15" s="207"/>
    </row>
    <row r="16" spans="1:6" s="24" customFormat="1" ht="12.75" x14ac:dyDescent="0.2">
      <c r="A16" s="204" t="s">
        <v>87</v>
      </c>
      <c r="B16" s="228"/>
      <c r="C16" s="206"/>
      <c r="D16" s="206"/>
      <c r="E16" s="207"/>
      <c r="F16" s="207"/>
    </row>
    <row r="17" spans="1:9" s="24" customFormat="1" ht="12.75" x14ac:dyDescent="0.2">
      <c r="A17" s="204" t="s">
        <v>88</v>
      </c>
      <c r="B17" s="228"/>
      <c r="C17" s="206"/>
      <c r="D17" s="206"/>
      <c r="E17" s="207"/>
      <c r="F17" s="207"/>
    </row>
    <row r="18" spans="1:9" s="24" customFormat="1" ht="12.75" x14ac:dyDescent="0.2">
      <c r="A18" s="204" t="s">
        <v>127</v>
      </c>
      <c r="B18" s="228"/>
      <c r="C18" s="206"/>
      <c r="D18" s="206"/>
      <c r="E18" s="207"/>
      <c r="F18" s="207"/>
    </row>
    <row r="19" spans="1:9" s="23" customFormat="1" ht="30" customHeight="1" x14ac:dyDescent="0.2"/>
    <row r="20" spans="1:9" s="23" customFormat="1" ht="30" customHeight="1" x14ac:dyDescent="0.2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 x14ac:dyDescent="0.2">
      <c r="B21" s="25"/>
    </row>
    <row r="22" spans="1:9" s="24" customFormat="1" ht="57" customHeight="1" x14ac:dyDescent="0.2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 x14ac:dyDescent="0.2">
      <c r="A23" s="203" t="s">
        <v>86</v>
      </c>
      <c r="B23" s="182"/>
      <c r="C23" s="197"/>
      <c r="D23" s="198"/>
      <c r="E23" s="197"/>
      <c r="F23" s="198"/>
    </row>
    <row r="24" spans="1:9" ht="12.75" x14ac:dyDescent="0.2">
      <c r="A24" s="203" t="s">
        <v>87</v>
      </c>
      <c r="B24" s="182"/>
      <c r="C24" s="197"/>
      <c r="D24" s="198"/>
      <c r="E24" s="197"/>
      <c r="F24" s="198"/>
    </row>
    <row r="25" spans="1:9" ht="12.75" x14ac:dyDescent="0.2">
      <c r="A25" s="203" t="s">
        <v>88</v>
      </c>
      <c r="B25" s="182"/>
      <c r="C25" s="197"/>
      <c r="D25" s="198"/>
      <c r="E25" s="197"/>
      <c r="F25" s="198"/>
    </row>
    <row r="26" spans="1:9" ht="15" customHeight="1" x14ac:dyDescent="0.2">
      <c r="A26" s="203" t="s">
        <v>127</v>
      </c>
      <c r="B26" s="182"/>
      <c r="C26" s="197"/>
      <c r="D26" s="198"/>
      <c r="E26" s="197"/>
      <c r="F26" s="198"/>
    </row>
    <row r="27" spans="1:9" hidden="1" x14ac:dyDescent="0.2"/>
    <row r="28" spans="1:9" ht="35.25" customHeight="1" x14ac:dyDescent="0.2">
      <c r="A28" s="193" t="s">
        <v>130</v>
      </c>
      <c r="B28" s="194"/>
      <c r="C28" s="194"/>
      <c r="D28" s="194"/>
      <c r="E28" s="194"/>
      <c r="F28" s="194"/>
    </row>
    <row r="31" spans="1:9" ht="15.75" x14ac:dyDescent="0.25">
      <c r="A31" s="60" t="s">
        <v>48</v>
      </c>
      <c r="B31" s="26"/>
      <c r="G31" s="5"/>
      <c r="H31" s="5"/>
    </row>
    <row r="32" spans="1:9" ht="15" x14ac:dyDescent="0.25">
      <c r="B32" s="17"/>
      <c r="C32" s="1"/>
      <c r="D32" s="1"/>
      <c r="E32" s="1"/>
      <c r="F32" s="1"/>
      <c r="G32" s="5"/>
      <c r="H32" s="5"/>
      <c r="I32" s="1"/>
    </row>
    <row r="33" spans="1:9" ht="15" x14ac:dyDescent="0.25">
      <c r="A33" s="22" t="s">
        <v>86</v>
      </c>
      <c r="B33" s="22"/>
      <c r="G33" s="5"/>
      <c r="H33" s="5"/>
    </row>
    <row r="34" spans="1:9" ht="24.75" thickBot="1" x14ac:dyDescent="0.25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 x14ac:dyDescent="0.25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 x14ac:dyDescent="0.25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 x14ac:dyDescent="0.2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 x14ac:dyDescent="0.2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 x14ac:dyDescent="0.2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 x14ac:dyDescent="0.2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 x14ac:dyDescent="0.2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 x14ac:dyDescent="0.25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 x14ac:dyDescent="0.25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 x14ac:dyDescent="0.2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 x14ac:dyDescent="0.2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 x14ac:dyDescent="0.2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 x14ac:dyDescent="0.25">
      <c r="B47" s="6"/>
      <c r="G47" s="5"/>
      <c r="H47" s="63"/>
    </row>
    <row r="48" spans="1:9" ht="15" x14ac:dyDescent="0.25">
      <c r="A48" s="21" t="s">
        <v>87</v>
      </c>
      <c r="B48" s="21"/>
      <c r="G48" s="5"/>
      <c r="H48" s="63"/>
    </row>
    <row r="49" spans="1:9" ht="24.75" thickBot="1" x14ac:dyDescent="0.25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 x14ac:dyDescent="0.25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 x14ac:dyDescent="0.25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 x14ac:dyDescent="0.2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 x14ac:dyDescent="0.2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 x14ac:dyDescent="0.2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 x14ac:dyDescent="0.2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 x14ac:dyDescent="0.2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 x14ac:dyDescent="0.25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 x14ac:dyDescent="0.25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 x14ac:dyDescent="0.2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 x14ac:dyDescent="0.2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 x14ac:dyDescent="0.2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 x14ac:dyDescent="0.25">
      <c r="B62" s="6"/>
      <c r="G62" s="5"/>
      <c r="H62" s="63"/>
    </row>
    <row r="63" spans="1:9" ht="15" x14ac:dyDescent="0.25">
      <c r="A63" s="21" t="s">
        <v>88</v>
      </c>
      <c r="B63" s="21"/>
      <c r="G63" s="5"/>
      <c r="H63" s="63"/>
    </row>
    <row r="64" spans="1:9" ht="24.75" thickBot="1" x14ac:dyDescent="0.25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 x14ac:dyDescent="0.25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 x14ac:dyDescent="0.25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 x14ac:dyDescent="0.2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 x14ac:dyDescent="0.2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 x14ac:dyDescent="0.2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 x14ac:dyDescent="0.2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 x14ac:dyDescent="0.2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 x14ac:dyDescent="0.25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 x14ac:dyDescent="0.25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 x14ac:dyDescent="0.2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 x14ac:dyDescent="0.2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 x14ac:dyDescent="0.2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 x14ac:dyDescent="0.25">
      <c r="B77" s="6"/>
      <c r="G77" s="5"/>
      <c r="H77" s="63"/>
    </row>
    <row r="78" spans="1:9" ht="15" x14ac:dyDescent="0.25">
      <c r="A78" s="21" t="s">
        <v>127</v>
      </c>
      <c r="B78" s="21"/>
      <c r="G78" s="5"/>
      <c r="H78" s="63"/>
    </row>
    <row r="79" spans="1:9" ht="24.75" thickBot="1" x14ac:dyDescent="0.25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 x14ac:dyDescent="0.25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 x14ac:dyDescent="0.25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 x14ac:dyDescent="0.2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 x14ac:dyDescent="0.2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 x14ac:dyDescent="0.2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 x14ac:dyDescent="0.2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 x14ac:dyDescent="0.2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 x14ac:dyDescent="0.25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 x14ac:dyDescent="0.25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 x14ac:dyDescent="0.2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 x14ac:dyDescent="0.2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 x14ac:dyDescent="0.2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 x14ac:dyDescent="0.25">
      <c r="A93" s="2" t="s">
        <v>35</v>
      </c>
      <c r="B93" s="2"/>
      <c r="C93" s="2"/>
    </row>
    <row r="94" spans="1:9" ht="15.75" x14ac:dyDescent="0.25">
      <c r="B94" s="2"/>
    </row>
    <row r="95" spans="1:9" ht="15" x14ac:dyDescent="0.25">
      <c r="A95" s="18" t="s">
        <v>92</v>
      </c>
      <c r="B95" s="18"/>
    </row>
    <row r="96" spans="1:9" ht="15" x14ac:dyDescent="0.25">
      <c r="B96" s="3"/>
      <c r="C96" s="18"/>
    </row>
    <row r="97" spans="1:10" ht="51" x14ac:dyDescent="0.2">
      <c r="A97" s="225" t="s">
        <v>29</v>
      </c>
      <c r="B97" s="226"/>
      <c r="C97" s="227"/>
      <c r="D97" s="119" t="s">
        <v>77</v>
      </c>
      <c r="E97" s="119" t="s">
        <v>78</v>
      </c>
      <c r="F97" s="119" t="s">
        <v>79</v>
      </c>
      <c r="G97" s="119" t="s">
        <v>80</v>
      </c>
      <c r="H97" s="119" t="s">
        <v>128</v>
      </c>
      <c r="I97" s="119" t="s">
        <v>65</v>
      </c>
      <c r="J97" s="119" t="s">
        <v>33</v>
      </c>
    </row>
    <row r="98" spans="1:10" ht="12.75" customHeight="1" x14ac:dyDescent="0.2">
      <c r="A98" s="180" t="s">
        <v>52</v>
      </c>
      <c r="B98" s="181"/>
      <c r="C98" s="182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customHeight="1" x14ac:dyDescent="0.2">
      <c r="A99" s="218" t="s">
        <v>51</v>
      </c>
      <c r="B99" s="219"/>
      <c r="C99" s="220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 x14ac:dyDescent="0.2">
      <c r="A100" s="218" t="s">
        <v>26</v>
      </c>
      <c r="B100" s="219"/>
      <c r="C100" s="220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 x14ac:dyDescent="0.2">
      <c r="A101" s="218" t="s">
        <v>27</v>
      </c>
      <c r="B101" s="219"/>
      <c r="C101" s="220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 x14ac:dyDescent="0.2">
      <c r="A102" s="218" t="s">
        <v>28</v>
      </c>
      <c r="B102" s="219"/>
      <c r="C102" s="220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 x14ac:dyDescent="0.2">
      <c r="A103" s="180" t="s">
        <v>57</v>
      </c>
      <c r="B103" s="181"/>
      <c r="C103" s="182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 x14ac:dyDescent="0.2">
      <c r="A104" s="218" t="s">
        <v>58</v>
      </c>
      <c r="B104" s="219"/>
      <c r="C104" s="220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 x14ac:dyDescent="0.2">
      <c r="A105" s="218" t="s">
        <v>59</v>
      </c>
      <c r="B105" s="219"/>
      <c r="C105" s="220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 x14ac:dyDescent="0.2">
      <c r="A106" s="218" t="s">
        <v>60</v>
      </c>
      <c r="B106" s="219"/>
      <c r="C106" s="220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 x14ac:dyDescent="0.2">
      <c r="A107" s="218" t="s">
        <v>76</v>
      </c>
      <c r="B107" s="219"/>
      <c r="C107" s="220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 x14ac:dyDescent="0.2">
      <c r="A108" s="218" t="s">
        <v>64</v>
      </c>
      <c r="B108" s="219"/>
      <c r="C108" s="220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 x14ac:dyDescent="0.2">
      <c r="A109" s="180" t="s">
        <v>56</v>
      </c>
      <c r="B109" s="181"/>
      <c r="C109" s="182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 x14ac:dyDescent="0.2">
      <c r="A110" s="218" t="s">
        <v>67</v>
      </c>
      <c r="B110" s="219"/>
      <c r="C110" s="220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 x14ac:dyDescent="0.2">
      <c r="A111" s="218" t="s">
        <v>68</v>
      </c>
      <c r="B111" s="219"/>
      <c r="C111" s="220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 x14ac:dyDescent="0.2">
      <c r="A112" s="218" t="s">
        <v>69</v>
      </c>
      <c r="B112" s="219"/>
      <c r="C112" s="220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 x14ac:dyDescent="0.2">
      <c r="A113" s="218" t="s">
        <v>70</v>
      </c>
      <c r="B113" s="219"/>
      <c r="C113" s="220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 x14ac:dyDescent="0.2">
      <c r="A114" s="218" t="s">
        <v>71</v>
      </c>
      <c r="B114" s="219"/>
      <c r="C114" s="220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 x14ac:dyDescent="0.2">
      <c r="A115" s="218" t="s">
        <v>72</v>
      </c>
      <c r="B115" s="219"/>
      <c r="C115" s="220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 x14ac:dyDescent="0.2">
      <c r="A116" s="180" t="s">
        <v>61</v>
      </c>
      <c r="B116" s="181"/>
      <c r="C116" s="182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 x14ac:dyDescent="0.2">
      <c r="A117" s="218" t="s">
        <v>63</v>
      </c>
      <c r="B117" s="219"/>
      <c r="C117" s="220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 x14ac:dyDescent="0.2">
      <c r="A118" s="180" t="s">
        <v>62</v>
      </c>
      <c r="B118" s="181"/>
      <c r="C118" s="182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 x14ac:dyDescent="0.2">
      <c r="A119" s="218" t="s">
        <v>73</v>
      </c>
      <c r="B119" s="219"/>
      <c r="C119" s="220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 x14ac:dyDescent="0.2">
      <c r="A120" s="218" t="s">
        <v>141</v>
      </c>
      <c r="B120" s="219"/>
      <c r="C120" s="220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 x14ac:dyDescent="0.2">
      <c r="A121" s="218" t="s">
        <v>74</v>
      </c>
      <c r="B121" s="219"/>
      <c r="C121" s="220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 x14ac:dyDescent="0.2">
      <c r="A122" s="218" t="s">
        <v>75</v>
      </c>
      <c r="B122" s="219"/>
      <c r="C122" s="220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 x14ac:dyDescent="0.25">
      <c r="A123" s="180" t="s">
        <v>66</v>
      </c>
      <c r="B123" s="181"/>
      <c r="C123" s="182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 x14ac:dyDescent="0.25">
      <c r="A124" s="221" t="s">
        <v>55</v>
      </c>
      <c r="B124" s="222"/>
      <c r="C124" s="163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 x14ac:dyDescent="0.25">
      <c r="A125" s="223" t="s">
        <v>122</v>
      </c>
      <c r="B125" s="224"/>
      <c r="C125" s="224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 x14ac:dyDescent="0.2">
      <c r="B126" s="3"/>
    </row>
    <row r="127" spans="1:10" ht="15" x14ac:dyDescent="0.25">
      <c r="A127" s="18" t="s">
        <v>37</v>
      </c>
      <c r="B127" s="18"/>
      <c r="D127" s="18"/>
    </row>
    <row r="128" spans="1:10" ht="12.75" x14ac:dyDescent="0.2">
      <c r="B128" s="3"/>
      <c r="C128" s="4"/>
      <c r="D128" s="4"/>
    </row>
    <row r="129" spans="1:10" ht="51" x14ac:dyDescent="0.2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 x14ac:dyDescent="0.2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 x14ac:dyDescent="0.2">
      <c r="A131" s="56" t="s">
        <v>36</v>
      </c>
      <c r="B131" s="56"/>
      <c r="C131" s="57"/>
      <c r="D131" s="124">
        <f t="shared" ref="D131:D137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 x14ac:dyDescent="0.2">
      <c r="A132" s="56" t="s">
        <v>54</v>
      </c>
      <c r="B132" s="56"/>
      <c r="C132" s="57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 x14ac:dyDescent="0.2">
      <c r="A133" s="56" t="s">
        <v>31</v>
      </c>
      <c r="B133" s="56"/>
      <c r="C133" s="57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 x14ac:dyDescent="0.2">
      <c r="A134" s="56" t="s">
        <v>40</v>
      </c>
      <c r="B134" s="56"/>
      <c r="C134" s="57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 x14ac:dyDescent="0.2">
      <c r="A135" s="56" t="s">
        <v>30</v>
      </c>
      <c r="B135" s="56"/>
      <c r="C135" s="57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 x14ac:dyDescent="0.2">
      <c r="A136" s="56" t="s">
        <v>32</v>
      </c>
      <c r="B136" s="56"/>
      <c r="C136" s="57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 x14ac:dyDescent="0.2">
      <c r="A137" s="56" t="s">
        <v>39</v>
      </c>
      <c r="B137" s="56"/>
      <c r="C137" s="57"/>
      <c r="D137" s="124">
        <f t="shared" si="25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 x14ac:dyDescent="0.25">
      <c r="A138" s="54" t="s">
        <v>111</v>
      </c>
      <c r="B138" s="54"/>
      <c r="C138" s="55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 x14ac:dyDescent="0.25">
      <c r="A139" s="64" t="s">
        <v>121</v>
      </c>
      <c r="B139" s="64"/>
      <c r="C139" s="65"/>
      <c r="D139" s="126">
        <f>SUM(E139:H139)</f>
        <v>0</v>
      </c>
      <c r="E139" s="127">
        <f>IF(E138&lt;=$C$142*E125,E125*$C$142-E138,0)</f>
        <v>0</v>
      </c>
      <c r="F139" s="127">
        <f>IF(F138&lt;=$C$142*F125,F125*$C$142-F138,0)</f>
        <v>0</v>
      </c>
      <c r="G139" s="127">
        <f>IF(G138&lt;=$C$142*G125,G125*$C$142-G138,0)</f>
        <v>0</v>
      </c>
      <c r="H139" s="127">
        <f>IF(H138&lt;=$C$142*H125,H125*$C$142-H138,0)</f>
        <v>0</v>
      </c>
      <c r="I139" s="143"/>
      <c r="J139" s="40">
        <f>SUM(E139:G139)</f>
        <v>0</v>
      </c>
    </row>
    <row r="140" spans="1:10" ht="27" customHeight="1" thickBot="1" x14ac:dyDescent="0.25">
      <c r="A140" s="170" t="s">
        <v>131</v>
      </c>
      <c r="B140" s="186"/>
      <c r="C140" s="187"/>
      <c r="D140" s="154">
        <f>SUM(D138,D139)</f>
        <v>0</v>
      </c>
      <c r="E140" s="155">
        <f>SUM(E138,E139)</f>
        <v>0</v>
      </c>
      <c r="F140" s="155">
        <f>SUM(F138,F139)</f>
        <v>0</v>
      </c>
      <c r="G140" s="155">
        <f>SUM(G138,G139)</f>
        <v>0</v>
      </c>
      <c r="H140" s="156">
        <f>SUM(H138,H139)</f>
        <v>0</v>
      </c>
      <c r="I140" s="143"/>
      <c r="J140" s="134">
        <f>SUM(E140:H140)</f>
        <v>0</v>
      </c>
    </row>
    <row r="141" spans="1:10" ht="13.5" customHeight="1" thickBot="1" x14ac:dyDescent="0.25">
      <c r="A141" s="173" t="s">
        <v>120</v>
      </c>
      <c r="B141" s="174"/>
      <c r="C141" s="175"/>
      <c r="D141" s="131">
        <f>SUM(D125-D140)</f>
        <v>0</v>
      </c>
      <c r="E141" s="132">
        <f>SUM(E125-E140)</f>
        <v>0</v>
      </c>
      <c r="F141" s="132">
        <f>SUM(F125-F140)</f>
        <v>0</v>
      </c>
      <c r="G141" s="132">
        <f>SUM(G125-G140)</f>
        <v>0</v>
      </c>
      <c r="H141" s="133">
        <f>SUM(H125-H140)</f>
        <v>0</v>
      </c>
      <c r="I141" s="143"/>
      <c r="J141" s="134">
        <f>SUM(E141:H141)</f>
        <v>0</v>
      </c>
    </row>
    <row r="142" spans="1:10" ht="39.75" customHeight="1" x14ac:dyDescent="0.2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 x14ac:dyDescent="0.2">
      <c r="A143" s="32"/>
      <c r="B143" s="123"/>
      <c r="C143" s="123"/>
      <c r="E143" s="34"/>
      <c r="F143" s="34"/>
      <c r="G143" s="34"/>
      <c r="H143" s="34"/>
      <c r="I143" s="32"/>
      <c r="J143" s="32"/>
    </row>
    <row r="144" spans="1:10" s="29" customFormat="1" ht="12.75" x14ac:dyDescent="0.2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 x14ac:dyDescent="0.2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 x14ac:dyDescent="0.2">
      <c r="B146" s="3"/>
    </row>
    <row r="147" spans="1:9" ht="12.75" x14ac:dyDescent="0.2">
      <c r="A147" s="20" t="s">
        <v>85</v>
      </c>
      <c r="B147" s="20"/>
    </row>
    <row r="148" spans="1:9" ht="12.75" x14ac:dyDescent="0.2">
      <c r="B148" s="3"/>
    </row>
    <row r="149" spans="1:9" ht="12.75" x14ac:dyDescent="0.2">
      <c r="B149" s="3"/>
    </row>
    <row r="150" spans="1:9" ht="12.75" hidden="1" x14ac:dyDescent="0.2">
      <c r="B150" s="28"/>
    </row>
    <row r="151" spans="1:9" hidden="1" x14ac:dyDescent="0.2">
      <c r="B151" s="27">
        <v>0</v>
      </c>
    </row>
    <row r="152" spans="1:9" hidden="1" x14ac:dyDescent="0.2">
      <c r="B152" s="27">
        <v>0.05</v>
      </c>
    </row>
    <row r="153" spans="1:9" hidden="1" x14ac:dyDescent="0.2">
      <c r="B153" s="27">
        <v>0.15</v>
      </c>
    </row>
    <row r="154" spans="1:9" hidden="1" x14ac:dyDescent="0.2"/>
  </sheetData>
  <sheetProtection sheet="1" objects="1" scenarios="1"/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left="0.7" right="0.7" top="0.78740157499999996" bottom="0.78740157499999996" header="0.3" footer="0.3"/>
  <pageSetup paperSize="9" scale="29" orientation="portrait" r:id="rId1"/>
  <headerFooter>
    <oddHeader>&amp;L&amp;"Arial,Tučné"&amp;12Příloha č. 7 -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Normal="100" workbookViewId="0">
      <selection activeCell="B6" sqref="B6:B7"/>
    </sheetView>
  </sheetViews>
  <sheetFormatPr defaultRowHeight="12.75" x14ac:dyDescent="0.2"/>
  <cols>
    <col min="1" max="1" width="39.28515625" customWidth="1"/>
    <col min="2" max="2" width="16.28515625" customWidth="1"/>
  </cols>
  <sheetData>
    <row r="2" spans="1:3" ht="15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r="4" spans="1:3" ht="29.25" customHeight="1" x14ac:dyDescent="0.2">
      <c r="A4" s="161" t="s">
        <v>145</v>
      </c>
      <c r="B4" s="146">
        <v>0</v>
      </c>
      <c r="C4" s="3"/>
    </row>
    <row r="5" spans="1:3" x14ac:dyDescent="0.2">
      <c r="A5" s="56" t="s">
        <v>113</v>
      </c>
      <c r="B5" s="146">
        <v>0</v>
      </c>
      <c r="C5" s="3"/>
    </row>
    <row r="6" spans="1:3" x14ac:dyDescent="0.2">
      <c r="A6" s="58" t="s">
        <v>114</v>
      </c>
      <c r="B6" s="118">
        <f>B4-B5</f>
        <v>0</v>
      </c>
      <c r="C6" s="3"/>
    </row>
    <row r="7" spans="1:3" ht="14.25" customHeight="1" thickBot="1" x14ac:dyDescent="0.25">
      <c r="A7" s="114" t="s">
        <v>135</v>
      </c>
      <c r="B7" s="115">
        <f>'Sociální služba 1'!C142</f>
        <v>0</v>
      </c>
      <c r="C7" s="30"/>
    </row>
    <row r="8" spans="1:3" ht="13.5" thickBot="1" x14ac:dyDescent="0.25">
      <c r="A8" s="116" t="s">
        <v>123</v>
      </c>
      <c r="B8" s="147">
        <f>(100%-B7)*B6</f>
        <v>0</v>
      </c>
      <c r="C8" s="3"/>
    </row>
    <row r="9" spans="1:3" x14ac:dyDescent="0.2">
      <c r="A9" s="141" t="s">
        <v>124</v>
      </c>
      <c r="B9" s="117">
        <f>B6*B7</f>
        <v>0</v>
      </c>
      <c r="C9" s="3"/>
    </row>
    <row r="10" spans="1:3" x14ac:dyDescent="0.2">
      <c r="A10" s="3"/>
      <c r="B10" s="3"/>
      <c r="C10" s="3"/>
    </row>
    <row r="11" spans="1:3" hidden="1" x14ac:dyDescent="0.2">
      <c r="A11" s="3"/>
      <c r="B11" s="3"/>
      <c r="C11" s="3"/>
    </row>
    <row r="12" spans="1:3" hidden="1" x14ac:dyDescent="0.2">
      <c r="A12" s="35">
        <v>0</v>
      </c>
    </row>
    <row r="13" spans="1:3" hidden="1" x14ac:dyDescent="0.2">
      <c r="A13" s="35">
        <v>0.05</v>
      </c>
    </row>
    <row r="14" spans="1:3" hidden="1" x14ac:dyDescent="0.2">
      <c r="A14" s="35">
        <v>0.15</v>
      </c>
    </row>
    <row r="15" spans="1:3" hidden="1" x14ac:dyDescent="0.2"/>
  </sheetData>
  <sheetProtection sheet="1" objects="1" scenarios="1"/>
  <pageMargins left="0.7" right="0.7" top="0.78740157499999996" bottom="0.78740157499999996" header="0.3" footer="0.3"/>
  <pageSetup paperSize="9" orientation="portrait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Y31"/>
  <sheetViews>
    <sheetView tabSelected="1" view="pageLayout" zoomScaleNormal="80" workbookViewId="0">
      <selection activeCell="F19" sqref="F19"/>
    </sheetView>
  </sheetViews>
  <sheetFormatPr defaultRowHeight="12.75" x14ac:dyDescent="0.2"/>
  <cols>
    <col min="1" max="1" width="37.42578125" customWidth="1"/>
    <col min="2" max="2" width="21.7109375" customWidth="1"/>
    <col min="3" max="5" width="29.28515625" bestFit="1" customWidth="1"/>
    <col min="6" max="6" width="29.42578125" bestFit="1" customWidth="1"/>
    <col min="7" max="7" width="15.85546875" style="36" customWidth="1"/>
    <col min="8" max="8" width="13.28515625" style="36" customWidth="1"/>
    <col min="9" max="337" width="9.140625" style="36"/>
  </cols>
  <sheetData>
    <row r="1" spans="1:337" ht="18" x14ac:dyDescent="0.25">
      <c r="A1" s="66" t="s">
        <v>133</v>
      </c>
    </row>
    <row r="2" spans="1:337" ht="18" x14ac:dyDescent="0.25">
      <c r="A2" s="67" t="s">
        <v>134</v>
      </c>
    </row>
    <row r="3" spans="1:337" s="44" customFormat="1" ht="19.5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r="4" spans="1:337" s="44" customFormat="1" ht="99" customHeight="1" thickBot="1" x14ac:dyDescent="0.35">
      <c r="A4" s="68" t="s">
        <v>94</v>
      </c>
      <c r="B4" s="69" t="s">
        <v>126</v>
      </c>
      <c r="C4" s="70" t="s">
        <v>115</v>
      </c>
      <c r="D4" s="71" t="s">
        <v>116</v>
      </c>
      <c r="E4" s="71" t="s">
        <v>117</v>
      </c>
      <c r="F4" s="97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r="5" spans="1:337" s="44" customFormat="1" ht="18.75" x14ac:dyDescent="0.3">
      <c r="A5" s="72" t="s">
        <v>95</v>
      </c>
      <c r="B5" s="94" t="s">
        <v>109</v>
      </c>
      <c r="C5" s="73"/>
      <c r="D5" s="74"/>
      <c r="E5" s="74"/>
      <c r="F5" s="7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r="6" spans="1:337" s="44" customFormat="1" ht="18.75" x14ac:dyDescent="0.3">
      <c r="A6" s="76" t="s">
        <v>96</v>
      </c>
      <c r="B6" s="94" t="s">
        <v>138</v>
      </c>
      <c r="C6" s="77"/>
      <c r="D6" s="78"/>
      <c r="E6" s="78"/>
      <c r="F6" s="79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r="7" spans="1:337" s="44" customFormat="1" ht="19.5" thickBot="1" x14ac:dyDescent="0.35">
      <c r="A7" s="80" t="s">
        <v>97</v>
      </c>
      <c r="B7" s="95"/>
      <c r="C7" s="81"/>
      <c r="D7" s="82"/>
      <c r="E7" s="82"/>
      <c r="F7" s="83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r="8" spans="1:337" s="44" customFormat="1" ht="19.5" thickBot="1" x14ac:dyDescent="0.35">
      <c r="A8" s="84" t="s">
        <v>98</v>
      </c>
      <c r="B8" s="98">
        <f t="shared" ref="B8:B18" si="0">SUM(C8:F8)</f>
        <v>0</v>
      </c>
      <c r="C8" s="108">
        <f>C11</f>
        <v>0</v>
      </c>
      <c r="D8" s="109">
        <f t="shared" ref="D8:E8" si="1">D11</f>
        <v>0</v>
      </c>
      <c r="E8" s="109">
        <f t="shared" si="1"/>
        <v>0</v>
      </c>
      <c r="F8" s="110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r="9" spans="1:337" s="44" customFormat="1" ht="18.75" x14ac:dyDescent="0.3">
      <c r="A9" s="72" t="s">
        <v>99</v>
      </c>
      <c r="B9" s="99">
        <f t="shared" si="0"/>
        <v>0</v>
      </c>
      <c r="C9" s="108">
        <v>0</v>
      </c>
      <c r="D9" s="109">
        <v>0</v>
      </c>
      <c r="E9" s="109">
        <v>0</v>
      </c>
      <c r="F9" s="110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r="10" spans="1:337" s="44" customFormat="1" ht="19.5" thickBot="1" x14ac:dyDescent="0.35">
      <c r="A10" s="80" t="s">
        <v>100</v>
      </c>
      <c r="B10" s="100">
        <f t="shared" si="0"/>
        <v>0</v>
      </c>
      <c r="C10" s="108">
        <v>0</v>
      </c>
      <c r="D10" s="109">
        <v>0</v>
      </c>
      <c r="E10" s="109">
        <v>0</v>
      </c>
      <c r="F10" s="110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r="11" spans="1:337" s="44" customFormat="1" ht="19.5" thickBot="1" x14ac:dyDescent="0.35">
      <c r="A11" s="85" t="s">
        <v>101</v>
      </c>
      <c r="B11" s="101">
        <f t="shared" si="0"/>
        <v>0</v>
      </c>
      <c r="C11" s="108">
        <f>SUM(C12:C13)</f>
        <v>0</v>
      </c>
      <c r="D11" s="109">
        <f t="shared" ref="D11:F11" si="2">SUM(D12:D13)</f>
        <v>0</v>
      </c>
      <c r="E11" s="109">
        <f t="shared" si="2"/>
        <v>0</v>
      </c>
      <c r="F11" s="110">
        <f t="shared" si="2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r="12" spans="1:337" s="44" customFormat="1" ht="19.5" thickBot="1" x14ac:dyDescent="0.35">
      <c r="A12" s="84" t="s">
        <v>102</v>
      </c>
      <c r="B12" s="98">
        <f t="shared" si="0"/>
        <v>0</v>
      </c>
      <c r="C12" s="108">
        <f>'Sociální služba 1'!D140-'Žádost v ISKP'!C18</f>
        <v>0</v>
      </c>
      <c r="D12" s="109">
        <f>'Sociální služba 2'!D140-'Žádost v ISKP'!D18</f>
        <v>0</v>
      </c>
      <c r="E12" s="109">
        <f>'Sociální služba 3'!D140-'Žádost v ISKP'!E18</f>
        <v>0</v>
      </c>
      <c r="F12" s="110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r="13" spans="1:337" s="44" customFormat="1" ht="18.75" x14ac:dyDescent="0.3">
      <c r="A13" s="72" t="s">
        <v>103</v>
      </c>
      <c r="B13" s="99">
        <f t="shared" si="0"/>
        <v>0</v>
      </c>
      <c r="C13" s="108">
        <f>SUM(C17:C18)</f>
        <v>0</v>
      </c>
      <c r="D13" s="109">
        <f>SUM(D17:D18)</f>
        <v>0</v>
      </c>
      <c r="E13" s="109">
        <f t="shared" ref="E13:F13" si="3">SUM(E17:E18)</f>
        <v>0</v>
      </c>
      <c r="F13" s="110">
        <f t="shared" si="3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r="14" spans="1:337" s="44" customFormat="1" ht="18.75" x14ac:dyDescent="0.3">
      <c r="A14" s="76" t="s">
        <v>104</v>
      </c>
      <c r="B14" s="102">
        <f t="shared" si="0"/>
        <v>0</v>
      </c>
      <c r="C14" s="108">
        <v>0</v>
      </c>
      <c r="D14" s="109">
        <v>0</v>
      </c>
      <c r="E14" s="109">
        <v>0</v>
      </c>
      <c r="F14" s="110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r="15" spans="1:337" s="44" customFormat="1" ht="18.75" x14ac:dyDescent="0.3">
      <c r="A15" s="76" t="s">
        <v>105</v>
      </c>
      <c r="B15" s="102">
        <f t="shared" si="0"/>
        <v>0</v>
      </c>
      <c r="C15" s="108">
        <f>C13*0.85</f>
        <v>0</v>
      </c>
      <c r="D15" s="109">
        <f t="shared" ref="D15:F15" si="4">D13*0.85</f>
        <v>0</v>
      </c>
      <c r="E15" s="109">
        <f t="shared" si="4"/>
        <v>0</v>
      </c>
      <c r="F15" s="110">
        <f t="shared" si="4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r="16" spans="1:337" s="44" customFormat="1" ht="19.5" thickBot="1" x14ac:dyDescent="0.35">
      <c r="A16" s="80" t="s">
        <v>106</v>
      </c>
      <c r="B16" s="100">
        <f t="shared" si="0"/>
        <v>0</v>
      </c>
      <c r="C16" s="108">
        <f>IF(C19=15%,0,C13*0.15)</f>
        <v>0</v>
      </c>
      <c r="D16" s="109">
        <f>IF(D19=15%,0,D13*0.15)</f>
        <v>0</v>
      </c>
      <c r="E16" s="109">
        <f t="shared" ref="E16:F16" si="5">IF(E19=15%,0,E13*0.15)</f>
        <v>0</v>
      </c>
      <c r="F16" s="110">
        <f t="shared" si="5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r="17" spans="1:337" s="47" customFormat="1" ht="19.5" thickBot="1" x14ac:dyDescent="0.35">
      <c r="A17" s="86" t="s">
        <v>107</v>
      </c>
      <c r="B17" s="103">
        <f t="shared" si="0"/>
        <v>0</v>
      </c>
      <c r="C17" s="108">
        <f>C21</f>
        <v>0</v>
      </c>
      <c r="D17" s="109">
        <f>D21</f>
        <v>0</v>
      </c>
      <c r="E17" s="109">
        <f>E21</f>
        <v>0</v>
      </c>
      <c r="F17" s="110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r="18" spans="1:337" s="45" customFormat="1" ht="19.5" thickBot="1" x14ac:dyDescent="0.35">
      <c r="A18" s="87" t="s">
        <v>108</v>
      </c>
      <c r="B18" s="104">
        <f t="shared" si="0"/>
        <v>0</v>
      </c>
      <c r="C18" s="108">
        <f>(C17/(100%-C19)*C19)</f>
        <v>0</v>
      </c>
      <c r="D18" s="109">
        <f>(D17/(100%-D19)*D19)</f>
        <v>0</v>
      </c>
      <c r="E18" s="109">
        <f>(E17/(100%-E19)*E19)</f>
        <v>0</v>
      </c>
      <c r="F18" s="110">
        <f>(F17/(100%-F19)*F19)</f>
        <v>0</v>
      </c>
      <c r="G18" s="50"/>
    </row>
    <row r="19" spans="1:337" s="44" customFormat="1" ht="19.5" thickBot="1" x14ac:dyDescent="0.35">
      <c r="A19" s="88" t="s">
        <v>118</v>
      </c>
      <c r="B19" s="96">
        <f>'Sociální služba 1'!C142</f>
        <v>0</v>
      </c>
      <c r="C19" s="111">
        <f>'Sociální služba 1'!C142</f>
        <v>0</v>
      </c>
      <c r="D19" s="112">
        <f>'Sociální služba 1'!C142</f>
        <v>0</v>
      </c>
      <c r="E19" s="112">
        <f>'Sociální služba 1'!C142</f>
        <v>0</v>
      </c>
      <c r="F19" s="113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r="20" spans="1:337" s="48" customFormat="1" ht="19.5" thickBot="1" x14ac:dyDescent="0.35">
      <c r="A20" s="89"/>
      <c r="B20" s="90"/>
      <c r="C20" s="91"/>
      <c r="D20" s="91"/>
      <c r="E20" s="91"/>
      <c r="F20" s="91"/>
      <c r="G20" s="51"/>
    </row>
    <row r="21" spans="1:337" s="49" customFormat="1" ht="44.25" customHeight="1" thickBot="1" x14ac:dyDescent="0.25">
      <c r="A21" s="92" t="s">
        <v>119</v>
      </c>
      <c r="B21" s="105">
        <f>SUM(C21:E21)</f>
        <v>0</v>
      </c>
      <c r="C21" s="106">
        <f>'Sociální služba 1'!D141</f>
        <v>0</v>
      </c>
      <c r="D21" s="107">
        <f>'Sociální služba 2'!D141</f>
        <v>0</v>
      </c>
      <c r="E21" s="107">
        <f>'Sociální služba 3'!D141</f>
        <v>0</v>
      </c>
      <c r="F21" s="93" t="s">
        <v>125</v>
      </c>
      <c r="G21" s="134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r="23" spans="1:337" s="36" customFormat="1" x14ac:dyDescent="0.2">
      <c r="A23" s="42"/>
    </row>
    <row r="24" spans="1:337" s="36" customFormat="1" x14ac:dyDescent="0.2"/>
    <row r="25" spans="1:337" s="36" customFormat="1" x14ac:dyDescent="0.2"/>
    <row r="26" spans="1:337" s="36" customFormat="1" x14ac:dyDescent="0.2"/>
    <row r="27" spans="1:337" s="36" customFormat="1" x14ac:dyDescent="0.2">
      <c r="E27" s="43"/>
    </row>
    <row r="28" spans="1:337" s="36" customFormat="1" x14ac:dyDescent="0.2">
      <c r="C28" s="43"/>
      <c r="D28" s="43"/>
      <c r="E28" s="43"/>
      <c r="F28" s="43"/>
    </row>
    <row r="29" spans="1:337" s="36" customFormat="1" x14ac:dyDescent="0.2">
      <c r="C29" s="43"/>
      <c r="D29" s="43"/>
      <c r="E29" s="43"/>
      <c r="F29" s="43"/>
    </row>
    <row r="30" spans="1:337" s="36" customFormat="1" x14ac:dyDescent="0.2"/>
    <row r="31" spans="1:337" x14ac:dyDescent="0.2">
      <c r="E31" s="37"/>
    </row>
  </sheetData>
  <sheetProtection sheet="1" objects="1" scenarios="1"/>
  <pageMargins left="0.7" right="0.7" top="0.78740157499999996" bottom="0.78740157499999996" header="0.3" footer="0.3"/>
  <pageSetup paperSize="9" scale="76" orientation="landscape" r:id="rId1"/>
  <headerFooter>
    <oddHeader>&amp;L&amp;"Arial,Tučné"&amp;12Příloha č. 7 - Údaje o sociální službě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Lucka</cp:lastModifiedBy>
  <cp:lastPrinted>2016-03-16T14:27:57Z</cp:lastPrinted>
  <dcterms:created xsi:type="dcterms:W3CDTF">2013-03-22T19:53:10Z</dcterms:created>
  <dcterms:modified xsi:type="dcterms:W3CDTF">2017-06-30T14:57:06Z</dcterms:modified>
</cp:coreProperties>
</file>